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625" activeTab="0"/>
  </bookViews>
  <sheets>
    <sheet name="法人" sheetId="1" r:id="rId1"/>
    <sheet name="記入例（法人）" sheetId="2" r:id="rId2"/>
  </sheets>
  <definedNames/>
  <calcPr fullCalcOnLoad="1"/>
</workbook>
</file>

<file path=xl/sharedStrings.xml><?xml version="1.0" encoding="utf-8"?>
<sst xmlns="http://schemas.openxmlformats.org/spreadsheetml/2006/main" count="142" uniqueCount="80">
  <si>
    <t>経営規模</t>
  </si>
  <si>
    <t>生産量</t>
  </si>
  <si>
    <t>売上高</t>
  </si>
  <si>
    <t>出荷販売経費</t>
  </si>
  <si>
    <t>単収</t>
  </si>
  <si>
    <t>単価</t>
  </si>
  <si>
    <t>売上</t>
  </si>
  <si>
    <t>売上原価</t>
  </si>
  <si>
    <t>期首商製品棚卸高</t>
  </si>
  <si>
    <t>当期商品仕入高</t>
  </si>
  <si>
    <t>当期製品製造原価</t>
  </si>
  <si>
    <t>材料費</t>
  </si>
  <si>
    <t>労務費</t>
  </si>
  <si>
    <t>その他経費</t>
  </si>
  <si>
    <t>期末商製品棚卸高</t>
  </si>
  <si>
    <t>売上総利益</t>
  </si>
  <si>
    <t>販売費・一般管理費</t>
  </si>
  <si>
    <t>役員報酬</t>
  </si>
  <si>
    <t>その他人件費</t>
  </si>
  <si>
    <t>営業利益</t>
  </si>
  <si>
    <t>営業外利益</t>
  </si>
  <si>
    <t>営業外費用</t>
  </si>
  <si>
    <t>法人税等充当額</t>
  </si>
  <si>
    <t>税引後当期利益</t>
  </si>
  <si>
    <t>賃借料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</si>
  <si>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</si>
  <si>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</si>
  <si>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</si>
  <si>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</si>
  <si>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</si>
  <si>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</si>
  <si>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（品目）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</si>
  <si>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</si>
  <si>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</si>
  <si>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</si>
  <si>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</si>
  <si>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</si>
  <si>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</si>
  <si>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</si>
  <si>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（単位：千円）</t>
  </si>
  <si>
    <t>目標年</t>
  </si>
  <si>
    <t>水稲</t>
  </si>
  <si>
    <t>2a×4回転</t>
  </si>
  <si>
    <t>経営規模（ha）</t>
  </si>
  <si>
    <t>単収（kg/10a）</t>
  </si>
  <si>
    <t>生産量（ｔ）</t>
  </si>
  <si>
    <t>単価（円/kg）</t>
  </si>
  <si>
    <t>売上高（千円）</t>
  </si>
  <si>
    <t>（うち支払利息）</t>
  </si>
  <si>
    <t>ﾁﾝｹﾞﾝｻｲ</t>
  </si>
  <si>
    <t>経営規模(a）</t>
  </si>
  <si>
    <t>単収（t/10a）</t>
  </si>
  <si>
    <t>（ハウス）</t>
  </si>
  <si>
    <r>
      <t>その他収入（</t>
    </r>
    <r>
      <rPr>
        <sz val="11"/>
        <color indexed="10"/>
        <rFont val="HGS創英角ﾎﾟｯﾌﾟ体"/>
        <family val="3"/>
      </rPr>
      <t xml:space="preserve"> 　　　</t>
    </r>
    <r>
      <rPr>
        <sz val="11"/>
        <rFont val="ＭＳ Ｐゴシック"/>
        <family val="3"/>
      </rPr>
      <t>）</t>
    </r>
  </si>
  <si>
    <t>その他収入（                ）</t>
  </si>
  <si>
    <t>売上　　　　　　　　　　　　　　　　　　単位</t>
  </si>
  <si>
    <t>経営規模（　　　）</t>
  </si>
  <si>
    <t>単収　　　（　　　）</t>
  </si>
  <si>
    <t>生産量　 （　　　）</t>
  </si>
  <si>
    <t>単価　　　（　　　）</t>
  </si>
  <si>
    <t>売上高 　（　　　）</t>
  </si>
  <si>
    <t xml:space="preserve"> </t>
  </si>
  <si>
    <t>青年等就農計画認定申請書　添付様式：法人（担い手型法人，企業参入法人）</t>
  </si>
  <si>
    <t>就農1年目</t>
  </si>
  <si>
    <t>2年目</t>
  </si>
  <si>
    <t>3年目</t>
  </si>
  <si>
    <t>4年目</t>
  </si>
  <si>
    <t>5年目</t>
  </si>
  <si>
    <t>この太枠内の数字が　２，５００千円以上となること</t>
  </si>
  <si>
    <r>
      <t>【記入例】</t>
    </r>
    <r>
      <rPr>
        <b/>
        <sz val="14"/>
        <rFont val="HG創英角ﾎﾟｯﾌﾟ体"/>
        <family val="3"/>
      </rPr>
      <t>　</t>
    </r>
    <r>
      <rPr>
        <b/>
        <sz val="14"/>
        <rFont val="ＭＳ Ｐゴシック"/>
        <family val="3"/>
      </rPr>
      <t>青年等就農計画認定申請書　添付様式：法人（担い手型法人，企業参入法人）</t>
    </r>
  </si>
  <si>
    <t>②　主たる従事者の役員報酬等</t>
  </si>
  <si>
    <t>③　主たる従事者数</t>
  </si>
  <si>
    <t>（①+②）/③</t>
  </si>
  <si>
    <t>（①+②）/③</t>
  </si>
  <si>
    <t>法人名：</t>
  </si>
  <si>
    <t>減価償却費</t>
  </si>
  <si>
    <t>減価償却費</t>
  </si>
  <si>
    <t>税引前当期利益</t>
  </si>
  <si>
    <t>2a×５回転</t>
  </si>
  <si>
    <t>①　税引前当期利益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</si>
</sst>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&quot;年&quot;&quot;度&quot;\)"/>
    <numFmt numFmtId="177" formatCode="####"/>
    <numFmt numFmtId="178" formatCode="#,##0.0;[Red]\-#,##0.0"/>
    <numFmt numFmtId="179" formatCode="0.000"/>
    <numFmt numFmtId="180" formatCode="0.0000"/>
    <numFmt numFmtId="181" formatCode="0.0"/>
    <numFmt numFmtId="182" formatCode="&quot;令和&quot;&quot;&quot;0&quot;&quot;&quot;年見込&quot;"/>
    <numFmt numFmtId="183" formatCode="&quot;令和&quot;&quot;&quot;0&quot;&quot;&quot;年実績&quot;"/>
    <numFmt numFmtId="184" formatCode="&quot;令和&quot;&quot;&quot;0&quot;&quot;&quot;年計画&quot;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HGS創英角ﾎﾟｯﾌﾟ体"/>
      <family val="3"/>
    </font>
    <font>
      <sz val="11"/>
      <color indexed="10"/>
      <name val="HGS創英角ﾎﾟｯﾌﾟ体"/>
      <family val="3"/>
    </font>
    <font>
      <b/>
      <sz val="14"/>
      <name val="HG創英角ﾎﾟｯﾌﾟ体"/>
      <family val="3"/>
    </font>
    <font>
      <b/>
      <sz val="16"/>
      <name val="HGS創英角ﾎﾟｯﾌﾟ体"/>
      <family val="3"/>
    </font>
    <font>
      <u val="single"/>
      <sz val="12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38" fontId="8" fillId="0" borderId="19" xfId="49" applyFont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9" fillId="0" borderId="18" xfId="49" applyFont="1" applyBorder="1" applyAlignment="1">
      <alignment horizontal="center" vertical="center"/>
    </xf>
    <xf numFmtId="38" fontId="8" fillId="0" borderId="16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20" xfId="49" applyFont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0" xfId="49" applyFont="1" applyAlignment="1">
      <alignment vertical="center"/>
    </xf>
    <xf numFmtId="178" fontId="8" fillId="0" borderId="19" xfId="49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38" fontId="8" fillId="0" borderId="20" xfId="49" applyFont="1" applyFill="1" applyBorder="1" applyAlignment="1">
      <alignment vertical="center"/>
    </xf>
    <xf numFmtId="38" fontId="7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5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33" borderId="21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33" borderId="27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6" fillId="33" borderId="10" xfId="49" applyFont="1" applyFill="1" applyBorder="1" applyAlignment="1">
      <alignment vertical="center"/>
    </xf>
    <xf numFmtId="178" fontId="0" fillId="0" borderId="18" xfId="49" applyNumberFormat="1" applyFont="1" applyBorder="1" applyAlignment="1">
      <alignment vertical="center"/>
    </xf>
    <xf numFmtId="178" fontId="0" fillId="0" borderId="12" xfId="49" applyNumberFormat="1" applyFont="1" applyFill="1" applyBorder="1" applyAlignment="1">
      <alignment vertical="center"/>
    </xf>
    <xf numFmtId="178" fontId="0" fillId="0" borderId="19" xfId="49" applyNumberFormat="1" applyFont="1" applyBorder="1" applyAlignment="1">
      <alignment vertical="center"/>
    </xf>
    <xf numFmtId="38" fontId="0" fillId="0" borderId="19" xfId="49" applyNumberFormat="1" applyFont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8" fontId="8" fillId="0" borderId="10" xfId="49" applyFont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38" fontId="8" fillId="0" borderId="31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34" borderId="16" xfId="49" applyFont="1" applyFill="1" applyBorder="1" applyAlignment="1">
      <alignment vertical="center"/>
    </xf>
    <xf numFmtId="38" fontId="0" fillId="35" borderId="16" xfId="49" applyFont="1" applyFill="1" applyBorder="1" applyAlignment="1">
      <alignment vertical="center"/>
    </xf>
    <xf numFmtId="38" fontId="0" fillId="35" borderId="20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38" fontId="0" fillId="35" borderId="16" xfId="0" applyNumberFormat="1" applyFill="1" applyBorder="1" applyAlignment="1">
      <alignment vertical="center"/>
    </xf>
    <xf numFmtId="38" fontId="0" fillId="35" borderId="2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32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8" fillId="0" borderId="18" xfId="49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38" fontId="8" fillId="0" borderId="17" xfId="49" applyFont="1" applyFill="1" applyBorder="1" applyAlignment="1">
      <alignment vertical="center"/>
    </xf>
    <xf numFmtId="38" fontId="9" fillId="0" borderId="18" xfId="49" applyFont="1" applyFill="1" applyBorder="1" applyAlignment="1">
      <alignment horizontal="center" vertical="center"/>
    </xf>
    <xf numFmtId="178" fontId="8" fillId="0" borderId="19" xfId="49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8" fillId="36" borderId="18" xfId="49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8" fillId="36" borderId="27" xfId="0" applyFont="1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8" fillId="36" borderId="27" xfId="0" applyFont="1" applyFill="1" applyBorder="1" applyAlignment="1">
      <alignment horizontal="center" vertical="center" shrinkToFit="1"/>
    </xf>
    <xf numFmtId="38" fontId="9" fillId="36" borderId="18" xfId="49" applyFont="1" applyFill="1" applyBorder="1" applyAlignment="1">
      <alignment horizontal="center" vertical="center"/>
    </xf>
    <xf numFmtId="178" fontId="8" fillId="36" borderId="19" xfId="49" applyNumberFormat="1" applyFont="1" applyFill="1" applyBorder="1" applyAlignment="1">
      <alignment vertical="center"/>
    </xf>
    <xf numFmtId="38" fontId="8" fillId="36" borderId="12" xfId="49" applyFont="1" applyFill="1" applyBorder="1" applyAlignment="1">
      <alignment vertical="center"/>
    </xf>
    <xf numFmtId="38" fontId="9" fillId="36" borderId="12" xfId="49" applyFont="1" applyFill="1" applyBorder="1" applyAlignment="1">
      <alignment horizontal="center" vertical="center"/>
    </xf>
    <xf numFmtId="178" fontId="8" fillId="36" borderId="13" xfId="49" applyNumberFormat="1" applyFont="1" applyFill="1" applyBorder="1" applyAlignment="1">
      <alignment vertical="center"/>
    </xf>
    <xf numFmtId="38" fontId="8" fillId="36" borderId="13" xfId="49" applyFont="1" applyFill="1" applyBorder="1" applyAlignment="1">
      <alignment vertical="center"/>
    </xf>
    <xf numFmtId="38" fontId="8" fillId="36" borderId="19" xfId="49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0" fillId="0" borderId="25" xfId="49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45</xdr:row>
      <xdr:rowOff>104775</xdr:rowOff>
    </xdr:from>
    <xdr:to>
      <xdr:col>8</xdr:col>
      <xdr:colOff>628650</xdr:colOff>
      <xdr:row>49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077200" y="12773025"/>
          <a:ext cx="552450" cy="1152525"/>
        </a:xfrm>
        <a:prstGeom prst="wedgeRoundRectCallout">
          <a:avLst>
            <a:gd name="adj1" fmla="val -51722"/>
            <a:gd name="adj2" fmla="val 648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②の「年間農業所得」へ転記</a:t>
          </a:r>
        </a:p>
      </xdr:txBody>
    </xdr:sp>
    <xdr:clientData/>
  </xdr:twoCellAnchor>
  <xdr:twoCellAnchor>
    <xdr:from>
      <xdr:col>8</xdr:col>
      <xdr:colOff>85725</xdr:colOff>
      <xdr:row>10</xdr:row>
      <xdr:rowOff>85725</xdr:rowOff>
    </xdr:from>
    <xdr:to>
      <xdr:col>8</xdr:col>
      <xdr:colOff>657225</xdr:colOff>
      <xdr:row>12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8086725" y="3419475"/>
          <a:ext cx="561975" cy="704850"/>
        </a:xfrm>
        <a:prstGeom prst="wedgeRoundRectCallout">
          <a:avLst>
            <a:gd name="adj1" fmla="val -58333"/>
            <a:gd name="adj2" fmla="val -71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③の「生産量」へ転記</a:t>
          </a:r>
        </a:p>
      </xdr:txBody>
    </xdr:sp>
    <xdr:clientData/>
  </xdr:twoCellAnchor>
  <xdr:twoCellAnchor>
    <xdr:from>
      <xdr:col>8</xdr:col>
      <xdr:colOff>104775</xdr:colOff>
      <xdr:row>4</xdr:row>
      <xdr:rowOff>180975</xdr:rowOff>
    </xdr:from>
    <xdr:to>
      <xdr:col>8</xdr:col>
      <xdr:colOff>638175</xdr:colOff>
      <xdr:row>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8105775" y="1914525"/>
          <a:ext cx="533400" cy="1266825"/>
        </a:xfrm>
        <a:prstGeom prst="wedgeRoundRectCallout">
          <a:avLst>
            <a:gd name="adj1" fmla="val -64287"/>
            <a:gd name="adj2" fmla="val 10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③の「作付面積飼養頭数」へ転記</a:t>
          </a:r>
        </a:p>
      </xdr:txBody>
    </xdr:sp>
    <xdr:clientData/>
  </xdr:twoCellAnchor>
  <xdr:twoCellAnchor>
    <xdr:from>
      <xdr:col>0</xdr:col>
      <xdr:colOff>123825</xdr:colOff>
      <xdr:row>1</xdr:row>
      <xdr:rowOff>47625</xdr:rowOff>
    </xdr:from>
    <xdr:to>
      <xdr:col>8</xdr:col>
      <xdr:colOff>457200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3825" y="371475"/>
          <a:ext cx="8334375" cy="1038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黄色背景の項目や数値を，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青年等就農計画認定申請書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へ転記してください。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○「売上の品目，経営規模，生産量について，現状年と目標年の数値」を，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青年等就農計画認定申請書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枚目「農業経営の規模の拡大に関する目標」に転記してください。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○「最終行の合計について，現状年と目標年の金額」を，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青年等就農計画認定申請書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枚目「将来の農業経営の構想」の年間農業所得に転記してください。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34">
      <selection activeCell="E60" sqref="E59:E60"/>
    </sheetView>
  </sheetViews>
  <sheetFormatPr defaultColWidth="9.00390625" defaultRowHeight="13.5"/>
  <cols>
    <col min="1" max="1" width="4.625" style="46" customWidth="1"/>
    <col min="2" max="2" width="13.625" style="46" customWidth="1"/>
    <col min="3" max="3" width="16.875" style="46" bestFit="1" customWidth="1"/>
    <col min="4" max="8" width="14.625" style="46" customWidth="1"/>
    <col min="9" max="16384" width="9.00390625" style="46" customWidth="1"/>
  </cols>
  <sheetData>
    <row r="1" ht="25.5" customHeight="1">
      <c r="A1" s="45" t="s">
        <v>62</v>
      </c>
    </row>
    <row r="2" spans="2:8" ht="15.75" customHeight="1">
      <c r="B2" s="47"/>
      <c r="C2" s="48"/>
      <c r="D2" s="48"/>
      <c r="E2" s="96" t="s">
        <v>74</v>
      </c>
      <c r="F2" s="134"/>
      <c r="G2" s="134"/>
      <c r="H2" s="49" t="s">
        <v>39</v>
      </c>
    </row>
    <row r="3" spans="1:8" ht="20.25" customHeight="1">
      <c r="A3" s="50"/>
      <c r="B3" s="51"/>
      <c r="C3" s="52"/>
      <c r="D3" s="10" t="s">
        <v>63</v>
      </c>
      <c r="E3" s="10" t="s">
        <v>64</v>
      </c>
      <c r="F3" s="10" t="s">
        <v>65</v>
      </c>
      <c r="G3" s="10" t="s">
        <v>66</v>
      </c>
      <c r="H3" s="10" t="s">
        <v>67</v>
      </c>
    </row>
    <row r="4" spans="1:8" ht="20.25" customHeight="1">
      <c r="A4" s="53"/>
      <c r="B4" s="54"/>
      <c r="C4" s="55"/>
      <c r="D4" s="11"/>
      <c r="E4" s="11"/>
      <c r="F4" s="11"/>
      <c r="G4" s="91"/>
      <c r="H4" s="11" t="s">
        <v>40</v>
      </c>
    </row>
    <row r="5" spans="1:8" ht="20.25" customHeight="1">
      <c r="A5" s="126" t="s">
        <v>55</v>
      </c>
      <c r="B5" s="127"/>
      <c r="C5" s="128"/>
      <c r="D5" s="97">
        <f>D10+D15+D20+D25+D26</f>
        <v>0</v>
      </c>
      <c r="E5" s="97">
        <f>E10+E15+E20+E25+E26</f>
        <v>0</v>
      </c>
      <c r="F5" s="97">
        <f>F10+F15+F20+F25+F26</f>
        <v>0</v>
      </c>
      <c r="G5" s="97">
        <f>G10+G15+G20+G25+G26</f>
        <v>0</v>
      </c>
      <c r="H5" s="97">
        <f>H10+H15+H20+H25+H26</f>
        <v>0</v>
      </c>
    </row>
    <row r="6" spans="1:8" ht="20.25" customHeight="1">
      <c r="A6" s="82"/>
      <c r="B6" s="83" t="s">
        <v>31</v>
      </c>
      <c r="C6" s="84" t="s">
        <v>56</v>
      </c>
      <c r="D6" s="60"/>
      <c r="E6" s="60"/>
      <c r="F6" s="60"/>
      <c r="G6" s="60"/>
      <c r="H6" s="61"/>
    </row>
    <row r="7" spans="1:8" ht="20.25" customHeight="1">
      <c r="A7" s="82"/>
      <c r="B7" s="82"/>
      <c r="C7" s="85" t="s">
        <v>57</v>
      </c>
      <c r="D7" s="62"/>
      <c r="E7" s="62"/>
      <c r="F7" s="62"/>
      <c r="G7" s="62"/>
      <c r="H7" s="63"/>
    </row>
    <row r="8" spans="1:8" ht="20.25" customHeight="1">
      <c r="A8" s="82"/>
      <c r="B8" s="82"/>
      <c r="C8" s="85" t="s">
        <v>58</v>
      </c>
      <c r="D8" s="62"/>
      <c r="E8" s="62"/>
      <c r="F8" s="62"/>
      <c r="G8" s="62"/>
      <c r="H8" s="62"/>
    </row>
    <row r="9" spans="1:8" ht="20.25" customHeight="1">
      <c r="A9" s="82"/>
      <c r="B9" s="82"/>
      <c r="C9" s="85" t="s">
        <v>59</v>
      </c>
      <c r="D9" s="62"/>
      <c r="E9" s="62"/>
      <c r="F9" s="62"/>
      <c r="G9" s="62"/>
      <c r="H9" s="63"/>
    </row>
    <row r="10" spans="1:8" ht="20.25" customHeight="1">
      <c r="A10" s="82"/>
      <c r="B10" s="86"/>
      <c r="C10" s="87" t="s">
        <v>60</v>
      </c>
      <c r="D10" s="65"/>
      <c r="E10" s="65"/>
      <c r="F10" s="65"/>
      <c r="G10" s="65"/>
      <c r="H10" s="65"/>
    </row>
    <row r="11" spans="1:8" ht="20.25" customHeight="1">
      <c r="A11" s="82"/>
      <c r="B11" s="83" t="s">
        <v>31</v>
      </c>
      <c r="C11" s="84" t="s">
        <v>56</v>
      </c>
      <c r="D11" s="78"/>
      <c r="E11" s="78"/>
      <c r="F11" s="78"/>
      <c r="G11" s="78"/>
      <c r="H11" s="79"/>
    </row>
    <row r="12" spans="1:8" ht="20.25" customHeight="1">
      <c r="A12" s="82"/>
      <c r="B12" s="82"/>
      <c r="C12" s="85" t="s">
        <v>57</v>
      </c>
      <c r="D12" s="62"/>
      <c r="E12" s="62"/>
      <c r="F12" s="62"/>
      <c r="G12" s="62"/>
      <c r="H12" s="63"/>
    </row>
    <row r="13" spans="1:8" ht="20.25" customHeight="1">
      <c r="A13" s="82"/>
      <c r="B13" s="82"/>
      <c r="C13" s="85" t="s">
        <v>58</v>
      </c>
      <c r="D13" s="80"/>
      <c r="E13" s="81"/>
      <c r="F13" s="80"/>
      <c r="G13" s="80"/>
      <c r="H13" s="80"/>
    </row>
    <row r="14" spans="1:8" ht="20.25" customHeight="1">
      <c r="A14" s="82"/>
      <c r="B14" s="82"/>
      <c r="C14" s="85" t="s">
        <v>59</v>
      </c>
      <c r="D14" s="62"/>
      <c r="E14" s="62"/>
      <c r="F14" s="62"/>
      <c r="G14" s="62"/>
      <c r="H14" s="63"/>
    </row>
    <row r="15" spans="1:8" ht="20.25" customHeight="1">
      <c r="A15" s="82"/>
      <c r="B15" s="86"/>
      <c r="C15" s="87" t="s">
        <v>60</v>
      </c>
      <c r="D15" s="65"/>
      <c r="E15" s="65"/>
      <c r="F15" s="65"/>
      <c r="G15" s="65"/>
      <c r="H15" s="66"/>
    </row>
    <row r="16" spans="1:8" ht="20.25" customHeight="1">
      <c r="A16" s="82"/>
      <c r="B16" s="83" t="s">
        <v>31</v>
      </c>
      <c r="C16" s="84" t="s">
        <v>56</v>
      </c>
      <c r="D16" s="60"/>
      <c r="E16" s="60"/>
      <c r="F16" s="60"/>
      <c r="G16" s="60"/>
      <c r="H16" s="61"/>
    </row>
    <row r="17" spans="1:8" ht="20.25" customHeight="1">
      <c r="A17" s="82"/>
      <c r="B17" s="82"/>
      <c r="C17" s="85" t="s">
        <v>57</v>
      </c>
      <c r="D17" s="62"/>
      <c r="E17" s="62"/>
      <c r="F17" s="62"/>
      <c r="G17" s="62"/>
      <c r="H17" s="63"/>
    </row>
    <row r="18" spans="1:8" ht="20.25" customHeight="1">
      <c r="A18" s="82"/>
      <c r="B18" s="82"/>
      <c r="C18" s="85" t="s">
        <v>58</v>
      </c>
      <c r="D18" s="62"/>
      <c r="E18" s="62"/>
      <c r="F18" s="62"/>
      <c r="G18" s="62"/>
      <c r="H18" s="63"/>
    </row>
    <row r="19" spans="1:8" ht="20.25" customHeight="1">
      <c r="A19" s="82"/>
      <c r="B19" s="82"/>
      <c r="C19" s="85" t="s">
        <v>59</v>
      </c>
      <c r="D19" s="62"/>
      <c r="E19" s="62"/>
      <c r="F19" s="62"/>
      <c r="G19" s="62"/>
      <c r="H19" s="63"/>
    </row>
    <row r="20" spans="1:8" ht="20.25" customHeight="1">
      <c r="A20" s="82"/>
      <c r="B20" s="86"/>
      <c r="C20" s="87" t="s">
        <v>60</v>
      </c>
      <c r="D20" s="65"/>
      <c r="E20" s="65"/>
      <c r="F20" s="65"/>
      <c r="G20" s="65"/>
      <c r="H20" s="66"/>
    </row>
    <row r="21" spans="1:8" ht="20.25" customHeight="1">
      <c r="A21" s="82"/>
      <c r="B21" s="83" t="s">
        <v>31</v>
      </c>
      <c r="C21" s="84" t="s">
        <v>56</v>
      </c>
      <c r="D21" s="60"/>
      <c r="E21" s="60"/>
      <c r="F21" s="60"/>
      <c r="G21" s="60"/>
      <c r="H21" s="61"/>
    </row>
    <row r="22" spans="1:8" ht="20.25" customHeight="1">
      <c r="A22" s="82"/>
      <c r="B22" s="82"/>
      <c r="C22" s="85" t="s">
        <v>57</v>
      </c>
      <c r="D22" s="62"/>
      <c r="E22" s="62"/>
      <c r="F22" s="62"/>
      <c r="G22" s="62"/>
      <c r="H22" s="63"/>
    </row>
    <row r="23" spans="1:8" ht="20.25" customHeight="1">
      <c r="A23" s="82"/>
      <c r="B23" s="82"/>
      <c r="C23" s="85" t="s">
        <v>58</v>
      </c>
      <c r="D23" s="62"/>
      <c r="E23" s="62"/>
      <c r="F23" s="62"/>
      <c r="G23" s="62"/>
      <c r="H23" s="63"/>
    </row>
    <row r="24" spans="1:8" ht="20.25" customHeight="1">
      <c r="A24" s="82"/>
      <c r="B24" s="82"/>
      <c r="C24" s="85" t="s">
        <v>59</v>
      </c>
      <c r="D24" s="62"/>
      <c r="E24" s="62"/>
      <c r="F24" s="62"/>
      <c r="G24" s="62"/>
      <c r="H24" s="63"/>
    </row>
    <row r="25" spans="1:8" ht="20.25" customHeight="1">
      <c r="A25" s="82"/>
      <c r="B25" s="86"/>
      <c r="C25" s="87" t="s">
        <v>60</v>
      </c>
      <c r="D25" s="65"/>
      <c r="E25" s="65"/>
      <c r="F25" s="65"/>
      <c r="G25" s="65"/>
      <c r="H25" s="66"/>
    </row>
    <row r="26" spans="1:8" ht="20.25" customHeight="1">
      <c r="A26" s="88" t="s">
        <v>61</v>
      </c>
      <c r="B26" s="89" t="s">
        <v>54</v>
      </c>
      <c r="C26" s="90"/>
      <c r="D26" s="69"/>
      <c r="E26" s="69"/>
      <c r="F26" s="69"/>
      <c r="G26" s="69"/>
      <c r="H26" s="57"/>
    </row>
    <row r="27" spans="1:8" ht="20.25" customHeight="1">
      <c r="A27" s="129" t="s">
        <v>7</v>
      </c>
      <c r="B27" s="130"/>
      <c r="C27" s="131"/>
      <c r="D27" s="99">
        <f>SUM(D28+D29+D30-D36)</f>
        <v>0</v>
      </c>
      <c r="E27" s="101">
        <f>SUM(E28+E29+E30-E36)</f>
        <v>0</v>
      </c>
      <c r="F27" s="101">
        <f>SUM(F28+F29+F30-F36)</f>
        <v>0</v>
      </c>
      <c r="G27" s="101">
        <f>SUM(G28+G29+G30-G36)</f>
        <v>0</v>
      </c>
      <c r="H27" s="101">
        <f>SUM(H28+H29+H30-H36)</f>
        <v>0</v>
      </c>
    </row>
    <row r="28" spans="1:8" ht="20.25" customHeight="1">
      <c r="A28" s="72"/>
      <c r="B28" s="67" t="s">
        <v>8</v>
      </c>
      <c r="C28" s="68"/>
      <c r="D28" s="69"/>
      <c r="E28" s="69"/>
      <c r="F28" s="69"/>
      <c r="G28" s="69"/>
      <c r="H28" s="57"/>
    </row>
    <row r="29" spans="1:8" ht="20.25" customHeight="1">
      <c r="A29" s="72"/>
      <c r="B29" s="132" t="s">
        <v>9</v>
      </c>
      <c r="C29" s="133"/>
      <c r="D29" s="69"/>
      <c r="E29" s="69"/>
      <c r="F29" s="69"/>
      <c r="G29" s="69"/>
      <c r="H29" s="57"/>
    </row>
    <row r="30" spans="1:8" ht="20.25" customHeight="1">
      <c r="A30" s="72"/>
      <c r="B30" s="59" t="s">
        <v>10</v>
      </c>
      <c r="C30" s="68"/>
      <c r="D30" s="103">
        <f>SUM(D31:D35)</f>
        <v>0</v>
      </c>
      <c r="E30" s="103">
        <f>SUM(E31:E35)</f>
        <v>0</v>
      </c>
      <c r="F30" s="103">
        <f>SUM(F31:F35)</f>
        <v>0</v>
      </c>
      <c r="G30" s="103">
        <f>SUM(G31:G35)</f>
        <v>0</v>
      </c>
      <c r="H30" s="103">
        <f>SUM(H31:H35)</f>
        <v>0</v>
      </c>
    </row>
    <row r="31" spans="1:8" ht="20.25" customHeight="1">
      <c r="A31" s="72"/>
      <c r="B31" s="58" t="s">
        <v>26</v>
      </c>
      <c r="C31" s="68" t="s">
        <v>11</v>
      </c>
      <c r="D31" s="69"/>
      <c r="E31" s="69"/>
      <c r="F31" s="69"/>
      <c r="G31" s="69"/>
      <c r="H31" s="57"/>
    </row>
    <row r="32" spans="1:8" ht="20.25" customHeight="1">
      <c r="A32" s="72"/>
      <c r="B32" s="58" t="s">
        <v>25</v>
      </c>
      <c r="C32" s="52" t="s">
        <v>12</v>
      </c>
      <c r="D32" s="56"/>
      <c r="E32" s="56"/>
      <c r="F32" s="56"/>
      <c r="G32" s="56"/>
      <c r="H32" s="57"/>
    </row>
    <row r="33" spans="1:8" ht="20.25" customHeight="1">
      <c r="A33" s="72"/>
      <c r="B33" s="58"/>
      <c r="C33" s="52" t="s">
        <v>24</v>
      </c>
      <c r="D33" s="56"/>
      <c r="E33" s="56"/>
      <c r="F33" s="56"/>
      <c r="G33" s="56"/>
      <c r="H33" s="57"/>
    </row>
    <row r="34" spans="1:8" ht="20.25" customHeight="1">
      <c r="A34" s="72"/>
      <c r="B34" s="72" t="s">
        <v>27</v>
      </c>
      <c r="C34" s="73" t="s">
        <v>75</v>
      </c>
      <c r="D34" s="56"/>
      <c r="E34" s="56"/>
      <c r="F34" s="56"/>
      <c r="G34" s="56"/>
      <c r="H34" s="57"/>
    </row>
    <row r="35" spans="1:8" ht="20.25" customHeight="1">
      <c r="A35" s="72"/>
      <c r="B35" s="64"/>
      <c r="C35" s="73" t="s">
        <v>13</v>
      </c>
      <c r="D35" s="56"/>
      <c r="E35" s="56"/>
      <c r="F35" s="56"/>
      <c r="G35" s="56"/>
      <c r="H35" s="57"/>
    </row>
    <row r="36" spans="1:8" ht="20.25" customHeight="1">
      <c r="A36" s="72"/>
      <c r="B36" s="72" t="s">
        <v>14</v>
      </c>
      <c r="C36" s="74"/>
      <c r="D36" s="56"/>
      <c r="E36" s="56"/>
      <c r="F36" s="56"/>
      <c r="G36" s="56"/>
      <c r="H36" s="57"/>
    </row>
    <row r="37" spans="1:8" ht="20.25" customHeight="1">
      <c r="A37" s="67" t="s">
        <v>15</v>
      </c>
      <c r="B37" s="75"/>
      <c r="C37" s="68"/>
      <c r="D37" s="102">
        <f>+D5-D27</f>
        <v>0</v>
      </c>
      <c r="E37" s="102">
        <f>+E5-E27</f>
        <v>0</v>
      </c>
      <c r="F37" s="102">
        <f>+F5-F27</f>
        <v>0</v>
      </c>
      <c r="G37" s="102">
        <f>+G5-G27</f>
        <v>0</v>
      </c>
      <c r="H37" s="102">
        <f>+H5-H27</f>
        <v>0</v>
      </c>
    </row>
    <row r="38" spans="1:8" ht="20.25" customHeight="1">
      <c r="A38" s="50" t="s">
        <v>16</v>
      </c>
      <c r="B38" s="51"/>
      <c r="C38" s="52"/>
      <c r="D38" s="104">
        <f>SUM(D39:D42)</f>
        <v>0</v>
      </c>
      <c r="E38" s="104">
        <f>SUM(E39:E42)</f>
        <v>0</v>
      </c>
      <c r="F38" s="104">
        <f>SUM(F39:F42)</f>
        <v>0</v>
      </c>
      <c r="G38" s="104">
        <f>SUM(G39:G42)</f>
        <v>0</v>
      </c>
      <c r="H38" s="104">
        <f>SUM(H39:H42)</f>
        <v>0</v>
      </c>
    </row>
    <row r="39" spans="1:8" ht="20.25" customHeight="1">
      <c r="A39" s="72" t="s">
        <v>28</v>
      </c>
      <c r="B39" s="67" t="s">
        <v>17</v>
      </c>
      <c r="C39" s="68"/>
      <c r="D39" s="71"/>
      <c r="E39" s="71"/>
      <c r="F39" s="71"/>
      <c r="G39" s="71"/>
      <c r="H39" s="70"/>
    </row>
    <row r="40" spans="1:8" ht="20.25" customHeight="1">
      <c r="A40" s="72" t="s">
        <v>29</v>
      </c>
      <c r="B40" s="67" t="s">
        <v>18</v>
      </c>
      <c r="C40" s="68"/>
      <c r="D40" s="71"/>
      <c r="E40" s="71"/>
      <c r="F40" s="71"/>
      <c r="G40" s="71"/>
      <c r="H40" s="70"/>
    </row>
    <row r="41" spans="1:8" ht="20.25" customHeight="1">
      <c r="A41" s="72"/>
      <c r="B41" s="67" t="s">
        <v>3</v>
      </c>
      <c r="C41" s="68"/>
      <c r="D41" s="71"/>
      <c r="E41" s="71"/>
      <c r="F41" s="71"/>
      <c r="G41" s="71"/>
      <c r="H41" s="70"/>
    </row>
    <row r="42" spans="1:8" ht="20.25" customHeight="1">
      <c r="A42" s="64" t="s">
        <v>30</v>
      </c>
      <c r="B42" s="67" t="s">
        <v>76</v>
      </c>
      <c r="C42" s="68"/>
      <c r="D42" s="71"/>
      <c r="E42" s="71"/>
      <c r="F42" s="71"/>
      <c r="G42" s="71"/>
      <c r="H42" s="70"/>
    </row>
    <row r="43" spans="1:8" ht="20.25" customHeight="1">
      <c r="A43" s="53" t="s">
        <v>19</v>
      </c>
      <c r="B43" s="54"/>
      <c r="C43" s="55"/>
      <c r="D43" s="98">
        <f>+D37-D38</f>
        <v>0</v>
      </c>
      <c r="E43" s="98">
        <f>+E37-E38</f>
        <v>0</v>
      </c>
      <c r="F43" s="98">
        <f>+F37-F38</f>
        <v>0</v>
      </c>
      <c r="G43" s="98">
        <f>+G37-G38</f>
        <v>0</v>
      </c>
      <c r="H43" s="98">
        <f>+H37-H38</f>
        <v>0</v>
      </c>
    </row>
    <row r="44" spans="1:8" ht="20.25" customHeight="1">
      <c r="A44" s="50" t="s">
        <v>20</v>
      </c>
      <c r="B44" s="50"/>
      <c r="C44" s="52"/>
      <c r="D44" s="56"/>
      <c r="E44" s="56"/>
      <c r="F44" s="56"/>
      <c r="G44" s="56"/>
      <c r="H44" s="57"/>
    </row>
    <row r="45" spans="1:8" ht="20.25" customHeight="1">
      <c r="A45" s="50" t="s">
        <v>21</v>
      </c>
      <c r="B45" s="51"/>
      <c r="C45" s="52"/>
      <c r="D45" s="56"/>
      <c r="E45" s="56"/>
      <c r="F45" s="56"/>
      <c r="G45" s="56"/>
      <c r="H45" s="57"/>
    </row>
    <row r="46" spans="1:8" ht="20.25" customHeight="1">
      <c r="A46" s="53" t="s">
        <v>28</v>
      </c>
      <c r="B46" s="67" t="s">
        <v>48</v>
      </c>
      <c r="C46" s="68"/>
      <c r="D46" s="56"/>
      <c r="E46" s="56"/>
      <c r="F46" s="56"/>
      <c r="G46" s="56"/>
      <c r="H46" s="57"/>
    </row>
    <row r="47" spans="1:8" ht="20.25" customHeight="1">
      <c r="A47" s="67" t="s">
        <v>77</v>
      </c>
      <c r="B47" s="75"/>
      <c r="C47" s="75"/>
      <c r="D47" s="98">
        <f>D43+D44-D45</f>
        <v>0</v>
      </c>
      <c r="E47" s="98">
        <f>E43+E44-E45</f>
        <v>0</v>
      </c>
      <c r="F47" s="98">
        <f>F43+F44-F45</f>
        <v>0</v>
      </c>
      <c r="G47" s="98">
        <f>G43+G44-G45</f>
        <v>0</v>
      </c>
      <c r="H47" s="98">
        <f>H43+H44-H45</f>
        <v>0</v>
      </c>
    </row>
    <row r="48" spans="1:8" ht="20.25" customHeight="1">
      <c r="A48" s="76" t="s">
        <v>22</v>
      </c>
      <c r="B48" s="75"/>
      <c r="C48" s="75"/>
      <c r="D48" s="56"/>
      <c r="E48" s="56"/>
      <c r="F48" s="56"/>
      <c r="G48" s="56"/>
      <c r="H48" s="57"/>
    </row>
    <row r="49" spans="1:8" ht="20.25" customHeight="1">
      <c r="A49" s="76" t="s">
        <v>23</v>
      </c>
      <c r="B49" s="75"/>
      <c r="C49" s="75"/>
      <c r="D49" s="98">
        <f>D47-D48</f>
        <v>0</v>
      </c>
      <c r="E49" s="98">
        <f>E47-E48</f>
        <v>0</v>
      </c>
      <c r="F49" s="98">
        <f>F47-F48</f>
        <v>0</v>
      </c>
      <c r="G49" s="98">
        <f>G47-G48</f>
        <v>0</v>
      </c>
      <c r="H49" s="98">
        <f>H47-H48</f>
        <v>0</v>
      </c>
    </row>
    <row r="51" spans="1:8" ht="20.25" customHeight="1">
      <c r="A51" s="67" t="s">
        <v>79</v>
      </c>
      <c r="B51" s="75"/>
      <c r="C51" s="75"/>
      <c r="D51" s="98">
        <f>D49</f>
        <v>0</v>
      </c>
      <c r="E51" s="98">
        <f>E49</f>
        <v>0</v>
      </c>
      <c r="F51" s="98">
        <f>F49</f>
        <v>0</v>
      </c>
      <c r="G51" s="98">
        <f>G49</f>
        <v>0</v>
      </c>
      <c r="H51" s="98">
        <f>H49</f>
        <v>0</v>
      </c>
    </row>
    <row r="52" spans="1:8" ht="20.25" customHeight="1">
      <c r="A52" s="67" t="s">
        <v>70</v>
      </c>
      <c r="B52" s="75"/>
      <c r="C52" s="75"/>
      <c r="D52" s="56"/>
      <c r="E52" s="56"/>
      <c r="F52" s="56"/>
      <c r="G52" s="56"/>
      <c r="H52" s="57"/>
    </row>
    <row r="53" spans="1:8" ht="20.25" customHeight="1" thickBot="1">
      <c r="A53" s="67" t="s">
        <v>71</v>
      </c>
      <c r="B53" s="75"/>
      <c r="C53" s="75"/>
      <c r="D53" s="56"/>
      <c r="E53" s="56"/>
      <c r="F53" s="56"/>
      <c r="G53" s="56"/>
      <c r="H53" s="95"/>
    </row>
    <row r="54" spans="1:8" ht="20.25" customHeight="1" thickBot="1">
      <c r="A54" s="77" t="s">
        <v>73</v>
      </c>
      <c r="B54" s="75"/>
      <c r="C54" s="75"/>
      <c r="D54" s="98" t="e">
        <f>(D51+D52)/D53</f>
        <v>#DIV/0!</v>
      </c>
      <c r="E54" s="98" t="e">
        <f>(E51+E52)/E53</f>
        <v>#DIV/0!</v>
      </c>
      <c r="F54" s="98" t="e">
        <f>(F51+F52)/F53</f>
        <v>#DIV/0!</v>
      </c>
      <c r="G54" s="105" t="e">
        <f>(G51+G52)/G53</f>
        <v>#DIV/0!</v>
      </c>
      <c r="H54" s="106" t="e">
        <f>(H51+H52)/H53</f>
        <v>#DIV/0!</v>
      </c>
    </row>
  </sheetData>
  <sheetProtection/>
  <mergeCells count="4">
    <mergeCell ref="A5:C5"/>
    <mergeCell ref="A27:C27"/>
    <mergeCell ref="B29:C29"/>
    <mergeCell ref="F2:G2"/>
  </mergeCells>
  <printOptions/>
  <pageMargins left="1" right="1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7">
      <selection activeCell="K44" sqref="K44"/>
    </sheetView>
  </sheetViews>
  <sheetFormatPr defaultColWidth="9.00390625" defaultRowHeight="13.5"/>
  <cols>
    <col min="1" max="1" width="4.625" style="1" customWidth="1"/>
    <col min="2" max="3" width="13.625" style="1" customWidth="1"/>
    <col min="4" max="8" width="14.625" style="1" customWidth="1"/>
    <col min="9" max="16384" width="9.00390625" style="1" customWidth="1"/>
  </cols>
  <sheetData>
    <row r="1" spans="1:9" ht="25.5" customHeight="1">
      <c r="A1" s="26" t="s">
        <v>69</v>
      </c>
      <c r="I1" s="27"/>
    </row>
    <row r="2" spans="1:9" ht="85.5" customHeight="1">
      <c r="A2" s="26"/>
      <c r="I2" s="27"/>
    </row>
    <row r="3" spans="1:9" ht="18.75">
      <c r="A3" s="26"/>
      <c r="H3" s="43" t="s">
        <v>39</v>
      </c>
      <c r="I3" s="27"/>
    </row>
    <row r="4" spans="2:7" ht="6.75" customHeight="1">
      <c r="B4" s="5"/>
      <c r="C4" s="2"/>
      <c r="D4" s="2"/>
      <c r="E4" s="2"/>
      <c r="F4" s="2"/>
      <c r="G4" s="2"/>
    </row>
    <row r="5" spans="1:8" ht="21" customHeight="1">
      <c r="A5" s="28"/>
      <c r="B5" s="29"/>
      <c r="C5" s="30"/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</row>
    <row r="6" spans="1:8" ht="21" customHeight="1">
      <c r="A6" s="31"/>
      <c r="B6" s="32"/>
      <c r="C6" s="33"/>
      <c r="D6" s="11"/>
      <c r="E6" s="11"/>
      <c r="F6" s="11"/>
      <c r="G6" s="91"/>
      <c r="H6" s="11" t="s">
        <v>40</v>
      </c>
    </row>
    <row r="7" spans="1:8" ht="21" customHeight="1">
      <c r="A7" s="135" t="s">
        <v>6</v>
      </c>
      <c r="B7" s="136"/>
      <c r="C7" s="137"/>
      <c r="D7" s="12">
        <f>SUM(D12,D17,D22,D23)</f>
        <v>9860</v>
      </c>
      <c r="E7" s="12">
        <f>SUM(E12,E17,E22,E23)</f>
        <v>10060</v>
      </c>
      <c r="F7" s="12">
        <f>SUM(F12,F17,F22,F23)</f>
        <v>10460</v>
      </c>
      <c r="G7" s="12">
        <f>SUM(G12,G17,G22,G23)</f>
        <v>10660</v>
      </c>
      <c r="H7" s="12">
        <f>SUM(H12,H17,H22,H23)</f>
        <v>12060</v>
      </c>
    </row>
    <row r="8" spans="1:8" ht="21" customHeight="1">
      <c r="A8" s="34"/>
      <c r="B8" s="35" t="s">
        <v>31</v>
      </c>
      <c r="C8" s="115" t="s">
        <v>43</v>
      </c>
      <c r="D8" s="114">
        <v>10</v>
      </c>
      <c r="E8" s="14">
        <v>10</v>
      </c>
      <c r="F8" s="108">
        <v>10</v>
      </c>
      <c r="G8" s="14">
        <v>10</v>
      </c>
      <c r="H8" s="121">
        <v>10</v>
      </c>
    </row>
    <row r="9" spans="1:8" ht="21" customHeight="1">
      <c r="A9" s="34"/>
      <c r="B9" s="116" t="s">
        <v>41</v>
      </c>
      <c r="C9" s="8" t="s">
        <v>44</v>
      </c>
      <c r="D9" s="15">
        <v>450</v>
      </c>
      <c r="E9" s="15">
        <v>460</v>
      </c>
      <c r="F9" s="109">
        <v>460</v>
      </c>
      <c r="G9" s="15">
        <v>470</v>
      </c>
      <c r="H9" s="20">
        <v>480</v>
      </c>
    </row>
    <row r="10" spans="1:8" ht="21" customHeight="1">
      <c r="A10" s="34"/>
      <c r="B10" s="34"/>
      <c r="C10" s="117" t="s">
        <v>45</v>
      </c>
      <c r="D10" s="125">
        <f>+D8*10*D9/1000</f>
        <v>45</v>
      </c>
      <c r="E10" s="15">
        <f>+E8*10*E9/1000</f>
        <v>46</v>
      </c>
      <c r="F10" s="109">
        <f>+F8*10*F9/1000</f>
        <v>46</v>
      </c>
      <c r="G10" s="15">
        <f>+G8*10*G9/1000</f>
        <v>47</v>
      </c>
      <c r="H10" s="124">
        <f>+H8*10*H9/1000</f>
        <v>48</v>
      </c>
    </row>
    <row r="11" spans="1:8" ht="21" customHeight="1">
      <c r="A11" s="34"/>
      <c r="B11" s="34"/>
      <c r="C11" s="8" t="s">
        <v>46</v>
      </c>
      <c r="D11" s="15">
        <v>200</v>
      </c>
      <c r="E11" s="15">
        <v>200</v>
      </c>
      <c r="F11" s="109">
        <v>200</v>
      </c>
      <c r="G11" s="15">
        <v>200</v>
      </c>
      <c r="H11" s="20">
        <v>200</v>
      </c>
    </row>
    <row r="12" spans="1:8" ht="21" customHeight="1">
      <c r="A12" s="34"/>
      <c r="B12" s="4"/>
      <c r="C12" s="9" t="s">
        <v>47</v>
      </c>
      <c r="D12" s="13">
        <f>+D10*D11</f>
        <v>9000</v>
      </c>
      <c r="E12" s="13">
        <f>+E10*E11</f>
        <v>9200</v>
      </c>
      <c r="F12" s="110">
        <f>+F10*F11</f>
        <v>9200</v>
      </c>
      <c r="G12" s="13">
        <f>+G10*G11</f>
        <v>9400</v>
      </c>
      <c r="H12" s="13">
        <f>+H10*H11</f>
        <v>9600</v>
      </c>
    </row>
    <row r="13" spans="1:8" ht="21" customHeight="1">
      <c r="A13" s="34"/>
      <c r="B13" s="35" t="s">
        <v>31</v>
      </c>
      <c r="C13" s="115" t="s">
        <v>50</v>
      </c>
      <c r="D13" s="119" t="s">
        <v>42</v>
      </c>
      <c r="E13" s="17" t="s">
        <v>42</v>
      </c>
      <c r="F13" s="111" t="s">
        <v>42</v>
      </c>
      <c r="G13" s="17" t="s">
        <v>42</v>
      </c>
      <c r="H13" s="122" t="s">
        <v>78</v>
      </c>
    </row>
    <row r="14" spans="1:8" ht="21" customHeight="1">
      <c r="A14" s="34"/>
      <c r="B14" s="116" t="s">
        <v>49</v>
      </c>
      <c r="C14" s="8" t="s">
        <v>51</v>
      </c>
      <c r="D14" s="15">
        <v>19</v>
      </c>
      <c r="E14" s="15">
        <v>19</v>
      </c>
      <c r="F14" s="109">
        <v>19</v>
      </c>
      <c r="G14" s="15">
        <v>19</v>
      </c>
      <c r="H14" s="20">
        <v>19</v>
      </c>
    </row>
    <row r="15" spans="1:8" ht="21" customHeight="1">
      <c r="A15" s="34"/>
      <c r="B15" s="118" t="s">
        <v>52</v>
      </c>
      <c r="C15" s="117" t="s">
        <v>45</v>
      </c>
      <c r="D15" s="120">
        <v>3.8</v>
      </c>
      <c r="E15" s="25">
        <v>3.8</v>
      </c>
      <c r="F15" s="112">
        <v>3.8</v>
      </c>
      <c r="G15" s="25">
        <v>3.8</v>
      </c>
      <c r="H15" s="123">
        <v>4.8</v>
      </c>
    </row>
    <row r="16" spans="1:8" ht="21" customHeight="1">
      <c r="A16" s="34"/>
      <c r="B16" s="34"/>
      <c r="C16" s="8" t="s">
        <v>46</v>
      </c>
      <c r="D16" s="15">
        <v>200</v>
      </c>
      <c r="E16" s="15">
        <v>200</v>
      </c>
      <c r="F16" s="15">
        <v>200</v>
      </c>
      <c r="G16" s="15">
        <v>200</v>
      </c>
      <c r="H16" s="20">
        <v>200</v>
      </c>
    </row>
    <row r="17" spans="1:8" ht="21" customHeight="1">
      <c r="A17" s="34"/>
      <c r="B17" s="4"/>
      <c r="C17" s="9" t="s">
        <v>47</v>
      </c>
      <c r="D17" s="13">
        <v>760</v>
      </c>
      <c r="E17" s="13">
        <v>760</v>
      </c>
      <c r="F17" s="13">
        <v>760</v>
      </c>
      <c r="G17" s="13">
        <v>760</v>
      </c>
      <c r="H17" s="16">
        <f>H15*H16</f>
        <v>960</v>
      </c>
    </row>
    <row r="18" spans="1:8" ht="21" customHeight="1">
      <c r="A18" s="34"/>
      <c r="B18" s="35" t="s">
        <v>31</v>
      </c>
      <c r="C18" s="7" t="s">
        <v>0</v>
      </c>
      <c r="D18" s="14"/>
      <c r="E18" s="14"/>
      <c r="F18" s="14"/>
      <c r="G18" s="14"/>
      <c r="H18" s="19"/>
    </row>
    <row r="19" spans="1:8" ht="21" customHeight="1">
      <c r="A19" s="34"/>
      <c r="B19" s="34"/>
      <c r="C19" s="8" t="s">
        <v>4</v>
      </c>
      <c r="D19" s="15"/>
      <c r="E19" s="15"/>
      <c r="F19" s="15"/>
      <c r="G19" s="15"/>
      <c r="H19" s="20"/>
    </row>
    <row r="20" spans="1:8" ht="21" customHeight="1">
      <c r="A20" s="34"/>
      <c r="B20" s="34"/>
      <c r="C20" s="8" t="s">
        <v>1</v>
      </c>
      <c r="D20" s="15"/>
      <c r="E20" s="15"/>
      <c r="F20" s="15"/>
      <c r="G20" s="15"/>
      <c r="H20" s="20"/>
    </row>
    <row r="21" spans="1:8" ht="21" customHeight="1">
      <c r="A21" s="34"/>
      <c r="B21" s="34"/>
      <c r="C21" s="8" t="s">
        <v>5</v>
      </c>
      <c r="D21" s="15"/>
      <c r="E21" s="15"/>
      <c r="F21" s="15"/>
      <c r="G21" s="15"/>
      <c r="H21" s="20"/>
    </row>
    <row r="22" spans="1:8" ht="21" customHeight="1">
      <c r="A22" s="34"/>
      <c r="B22" s="4"/>
      <c r="C22" s="9" t="s">
        <v>2</v>
      </c>
      <c r="D22" s="13"/>
      <c r="E22" s="13"/>
      <c r="F22" s="13"/>
      <c r="G22" s="13"/>
      <c r="H22" s="16"/>
    </row>
    <row r="23" spans="1:8" ht="21" customHeight="1">
      <c r="A23" s="31" t="s">
        <v>32</v>
      </c>
      <c r="B23" s="3" t="s">
        <v>53</v>
      </c>
      <c r="C23" s="38"/>
      <c r="D23" s="44">
        <v>100</v>
      </c>
      <c r="E23" s="44">
        <v>100</v>
      </c>
      <c r="F23" s="44">
        <v>500</v>
      </c>
      <c r="G23" s="44">
        <v>500</v>
      </c>
      <c r="H23" s="44">
        <v>1500</v>
      </c>
    </row>
    <row r="24" spans="1:8" ht="21" customHeight="1">
      <c r="A24" s="135" t="s">
        <v>7</v>
      </c>
      <c r="B24" s="136"/>
      <c r="C24" s="137"/>
      <c r="D24" s="44">
        <f>SUM(D25+D26+D27-D33)</f>
        <v>3166</v>
      </c>
      <c r="E24" s="44">
        <f>SUM(E25+E26+E27-E33)</f>
        <v>3166</v>
      </c>
      <c r="F24" s="44">
        <f>SUM(F25+F26+F27-F33)</f>
        <v>3166</v>
      </c>
      <c r="G24" s="44">
        <f>SUM(G25+G26+G27-G33)</f>
        <v>3366</v>
      </c>
      <c r="H24" s="44">
        <f>SUM(H25+H26+H27-H33)</f>
        <v>4366</v>
      </c>
    </row>
    <row r="25" spans="1:8" ht="21" customHeight="1">
      <c r="A25" s="36"/>
      <c r="B25" s="3" t="s">
        <v>8</v>
      </c>
      <c r="C25" s="38"/>
      <c r="D25" s="21">
        <v>0</v>
      </c>
      <c r="E25" s="21">
        <v>0</v>
      </c>
      <c r="F25" s="21">
        <v>0</v>
      </c>
      <c r="G25" s="21">
        <v>0</v>
      </c>
      <c r="H25" s="18">
        <v>0</v>
      </c>
    </row>
    <row r="26" spans="1:8" ht="21" customHeight="1">
      <c r="A26" s="36"/>
      <c r="B26" s="138" t="s">
        <v>9</v>
      </c>
      <c r="C26" s="139"/>
      <c r="D26" s="21">
        <v>0</v>
      </c>
      <c r="E26" s="21">
        <v>0</v>
      </c>
      <c r="F26" s="21">
        <v>0</v>
      </c>
      <c r="G26" s="21">
        <v>0</v>
      </c>
      <c r="H26" s="18">
        <v>0</v>
      </c>
    </row>
    <row r="27" spans="1:8" ht="21" customHeight="1">
      <c r="A27" s="36"/>
      <c r="B27" s="35" t="s">
        <v>10</v>
      </c>
      <c r="C27" s="38"/>
      <c r="D27" s="21">
        <f>SUM(D28:D32)</f>
        <v>3166</v>
      </c>
      <c r="E27" s="21">
        <f>SUM(E28:E32)</f>
        <v>3166</v>
      </c>
      <c r="F27" s="21">
        <f>SUM(F28:F32)</f>
        <v>3166</v>
      </c>
      <c r="G27" s="21">
        <f>SUM(G28:G32)</f>
        <v>3366</v>
      </c>
      <c r="H27" s="21">
        <f>SUM(H28:H32)</f>
        <v>4366</v>
      </c>
    </row>
    <row r="28" spans="1:8" ht="21" customHeight="1">
      <c r="A28" s="36"/>
      <c r="B28" s="34" t="s">
        <v>33</v>
      </c>
      <c r="C28" s="38" t="s">
        <v>11</v>
      </c>
      <c r="D28" s="21">
        <v>1000</v>
      </c>
      <c r="E28" s="21">
        <v>1000</v>
      </c>
      <c r="F28" s="21">
        <v>1000</v>
      </c>
      <c r="G28" s="21">
        <v>1200</v>
      </c>
      <c r="H28" s="21">
        <v>1200</v>
      </c>
    </row>
    <row r="29" spans="1:8" ht="21" customHeight="1">
      <c r="A29" s="36"/>
      <c r="B29" s="34" t="s">
        <v>33</v>
      </c>
      <c r="C29" s="30" t="s">
        <v>12</v>
      </c>
      <c r="D29" s="12">
        <v>1000</v>
      </c>
      <c r="E29" s="12">
        <v>1000</v>
      </c>
      <c r="F29" s="12">
        <v>1000</v>
      </c>
      <c r="G29" s="12">
        <v>1000</v>
      </c>
      <c r="H29" s="12">
        <v>2000</v>
      </c>
    </row>
    <row r="30" spans="1:8" ht="21" customHeight="1">
      <c r="A30" s="36"/>
      <c r="B30" s="34"/>
      <c r="C30" s="100" t="s">
        <v>24</v>
      </c>
      <c r="D30" s="12">
        <v>50</v>
      </c>
      <c r="E30" s="12">
        <v>50</v>
      </c>
      <c r="F30" s="12">
        <v>50</v>
      </c>
      <c r="G30" s="12">
        <v>50</v>
      </c>
      <c r="H30" s="18">
        <v>50</v>
      </c>
    </row>
    <row r="31" spans="1:8" ht="21" customHeight="1">
      <c r="A31" s="36"/>
      <c r="B31" s="34"/>
      <c r="C31" s="113" t="s">
        <v>75</v>
      </c>
      <c r="D31" s="18">
        <v>80</v>
      </c>
      <c r="E31" s="18">
        <v>80</v>
      </c>
      <c r="F31" s="18">
        <v>80</v>
      </c>
      <c r="G31" s="18">
        <v>80</v>
      </c>
      <c r="H31" s="18">
        <v>80</v>
      </c>
    </row>
    <row r="32" spans="1:8" ht="21" customHeight="1">
      <c r="A32" s="36"/>
      <c r="B32" s="36" t="s">
        <v>34</v>
      </c>
      <c r="C32" s="100" t="s">
        <v>13</v>
      </c>
      <c r="D32" s="12">
        <v>1036</v>
      </c>
      <c r="E32" s="12">
        <v>1036</v>
      </c>
      <c r="F32" s="12">
        <v>1036</v>
      </c>
      <c r="G32" s="12">
        <v>1036</v>
      </c>
      <c r="H32" s="18">
        <v>1036</v>
      </c>
    </row>
    <row r="33" spans="1:8" ht="21" customHeight="1">
      <c r="A33" s="36"/>
      <c r="B33" s="36" t="s">
        <v>14</v>
      </c>
      <c r="C33" s="39"/>
      <c r="D33" s="12">
        <v>0</v>
      </c>
      <c r="E33" s="12">
        <v>0</v>
      </c>
      <c r="F33" s="12">
        <v>0</v>
      </c>
      <c r="G33" s="12">
        <v>0</v>
      </c>
      <c r="H33" s="18">
        <v>0</v>
      </c>
    </row>
    <row r="34" spans="1:8" ht="21" customHeight="1">
      <c r="A34" s="3" t="s">
        <v>15</v>
      </c>
      <c r="B34" s="37"/>
      <c r="C34" s="38"/>
      <c r="D34" s="18">
        <f>+D7-D24</f>
        <v>6694</v>
      </c>
      <c r="E34" s="18">
        <f>+E7-E24</f>
        <v>6894</v>
      </c>
      <c r="F34" s="18">
        <f>+F7-F24</f>
        <v>7294</v>
      </c>
      <c r="G34" s="18">
        <f>+G7-G24</f>
        <v>7294</v>
      </c>
      <c r="H34" s="18">
        <f>+H7-H24</f>
        <v>7694</v>
      </c>
    </row>
    <row r="35" spans="1:8" ht="21" customHeight="1">
      <c r="A35" s="28" t="s">
        <v>16</v>
      </c>
      <c r="B35" s="29"/>
      <c r="C35" s="30"/>
      <c r="D35" s="23">
        <f>SUM(D36:D39)</f>
        <v>6030</v>
      </c>
      <c r="E35" s="23">
        <f>SUM(E36:E39)</f>
        <v>6230</v>
      </c>
      <c r="F35" s="23">
        <f>SUM(F36:F39)</f>
        <v>6430</v>
      </c>
      <c r="G35" s="23">
        <f>SUM(G36:G39)</f>
        <v>6630</v>
      </c>
      <c r="H35" s="23">
        <f>SUM(H36:H39)</f>
        <v>6730</v>
      </c>
    </row>
    <row r="36" spans="1:8" ht="21" customHeight="1">
      <c r="A36" s="36" t="s">
        <v>35</v>
      </c>
      <c r="B36" s="3" t="s">
        <v>17</v>
      </c>
      <c r="C36" s="38"/>
      <c r="D36" s="23">
        <v>1000</v>
      </c>
      <c r="E36" s="23">
        <v>1000</v>
      </c>
      <c r="F36" s="23">
        <v>1000</v>
      </c>
      <c r="G36" s="23">
        <v>1000</v>
      </c>
      <c r="H36" s="22">
        <v>1000</v>
      </c>
    </row>
    <row r="37" spans="1:8" ht="21" customHeight="1">
      <c r="A37" s="36" t="s">
        <v>36</v>
      </c>
      <c r="B37" s="3" t="s">
        <v>18</v>
      </c>
      <c r="C37" s="38"/>
      <c r="D37" s="23">
        <v>10</v>
      </c>
      <c r="E37" s="23">
        <v>10</v>
      </c>
      <c r="F37" s="23">
        <v>10</v>
      </c>
      <c r="G37" s="23">
        <v>10</v>
      </c>
      <c r="H37" s="23">
        <v>10</v>
      </c>
    </row>
    <row r="38" spans="1:8" ht="21" customHeight="1">
      <c r="A38" s="36"/>
      <c r="B38" s="3" t="s">
        <v>3</v>
      </c>
      <c r="C38" s="38"/>
      <c r="D38" s="23">
        <v>5000</v>
      </c>
      <c r="E38" s="23">
        <v>5200</v>
      </c>
      <c r="F38" s="23">
        <v>5400</v>
      </c>
      <c r="G38" s="23">
        <v>5600</v>
      </c>
      <c r="H38" s="22">
        <v>5700</v>
      </c>
    </row>
    <row r="39" spans="1:8" ht="21" customHeight="1">
      <c r="A39" s="4" t="s">
        <v>37</v>
      </c>
      <c r="B39" s="3" t="s">
        <v>76</v>
      </c>
      <c r="C39" s="38"/>
      <c r="D39" s="22">
        <v>20</v>
      </c>
      <c r="E39" s="22">
        <v>20</v>
      </c>
      <c r="F39" s="22">
        <v>20</v>
      </c>
      <c r="G39" s="22">
        <v>20</v>
      </c>
      <c r="H39" s="22">
        <v>20</v>
      </c>
    </row>
    <row r="40" spans="1:8" ht="21" customHeight="1">
      <c r="A40" s="31" t="s">
        <v>19</v>
      </c>
      <c r="B40" s="32"/>
      <c r="C40" s="33"/>
      <c r="D40" s="18">
        <f>+D34-D35</f>
        <v>664</v>
      </c>
      <c r="E40" s="18">
        <f>+E34-E35</f>
        <v>664</v>
      </c>
      <c r="F40" s="18">
        <f>+F34-F35</f>
        <v>864</v>
      </c>
      <c r="G40" s="18">
        <f>+G34-G35</f>
        <v>664</v>
      </c>
      <c r="H40" s="18">
        <f>+H34-H35</f>
        <v>964</v>
      </c>
    </row>
    <row r="41" spans="1:8" ht="21" customHeight="1">
      <c r="A41" s="28" t="s">
        <v>20</v>
      </c>
      <c r="B41" s="28"/>
      <c r="C41" s="30"/>
      <c r="D41" s="12">
        <v>2721</v>
      </c>
      <c r="E41" s="12">
        <v>2721</v>
      </c>
      <c r="F41" s="12">
        <v>2721</v>
      </c>
      <c r="G41" s="12">
        <v>2721</v>
      </c>
      <c r="H41" s="18">
        <v>2721</v>
      </c>
    </row>
    <row r="42" spans="1:8" ht="21" customHeight="1">
      <c r="A42" s="28" t="s">
        <v>21</v>
      </c>
      <c r="B42" s="29"/>
      <c r="C42" s="30"/>
      <c r="D42" s="12">
        <v>240</v>
      </c>
      <c r="E42" s="12">
        <v>240</v>
      </c>
      <c r="F42" s="12">
        <v>240</v>
      </c>
      <c r="G42" s="12">
        <v>240</v>
      </c>
      <c r="H42" s="18">
        <v>240</v>
      </c>
    </row>
    <row r="43" spans="1:8" ht="21" customHeight="1">
      <c r="A43" s="31" t="s">
        <v>38</v>
      </c>
      <c r="B43" s="3" t="s">
        <v>48</v>
      </c>
      <c r="C43" s="38"/>
      <c r="D43" s="18">
        <v>240</v>
      </c>
      <c r="E43" s="18">
        <v>240</v>
      </c>
      <c r="F43" s="18">
        <v>240</v>
      </c>
      <c r="G43" s="18">
        <v>240</v>
      </c>
      <c r="H43" s="18">
        <v>240</v>
      </c>
    </row>
    <row r="44" spans="1:8" ht="21" customHeight="1">
      <c r="A44" s="3" t="s">
        <v>77</v>
      </c>
      <c r="B44" s="37"/>
      <c r="C44" s="37"/>
      <c r="D44" s="18">
        <f>+D40+D41-D42</f>
        <v>3145</v>
      </c>
      <c r="E44" s="18">
        <f>+E40+E41-E42</f>
        <v>3145</v>
      </c>
      <c r="F44" s="18">
        <f>+F40+F41-F42</f>
        <v>3345</v>
      </c>
      <c r="G44" s="18">
        <f>+G40+G41-G42</f>
        <v>3145</v>
      </c>
      <c r="H44" s="18">
        <f>+H40+H41-H42</f>
        <v>3445</v>
      </c>
    </row>
    <row r="45" spans="1:8" ht="21" customHeight="1">
      <c r="A45" s="40" t="s">
        <v>22</v>
      </c>
      <c r="B45" s="37"/>
      <c r="C45" s="37"/>
      <c r="D45" s="18">
        <f>+D44*0.35</f>
        <v>1100.75</v>
      </c>
      <c r="E45" s="18">
        <f>+E44*0.35</f>
        <v>1100.75</v>
      </c>
      <c r="F45" s="18">
        <f>+F44*0.35</f>
        <v>1170.75</v>
      </c>
      <c r="G45" s="18">
        <f>+G44*0.35</f>
        <v>1100.75</v>
      </c>
      <c r="H45" s="18">
        <f>+H44*0.35</f>
        <v>1205.75</v>
      </c>
    </row>
    <row r="46" spans="1:8" ht="21" customHeight="1">
      <c r="A46" s="40" t="s">
        <v>23</v>
      </c>
      <c r="B46" s="37"/>
      <c r="C46" s="37"/>
      <c r="D46" s="18">
        <f>+D44-D45</f>
        <v>2044.25</v>
      </c>
      <c r="E46" s="18">
        <f>+E44-E45</f>
        <v>2044.25</v>
      </c>
      <c r="F46" s="18">
        <f>+F44-F45</f>
        <v>2174.25</v>
      </c>
      <c r="G46" s="18">
        <f>+G44-G45</f>
        <v>2044.25</v>
      </c>
      <c r="H46" s="18">
        <f>+H44-H45</f>
        <v>2239.25</v>
      </c>
    </row>
    <row r="47" spans="1:8" ht="21" customHeight="1">
      <c r="A47" s="41"/>
      <c r="B47" s="41"/>
      <c r="C47" s="41"/>
      <c r="D47" s="24"/>
      <c r="E47" s="24"/>
      <c r="F47" s="24"/>
      <c r="G47" s="24"/>
      <c r="H47" s="24"/>
    </row>
    <row r="48" spans="1:8" ht="21" customHeight="1">
      <c r="A48" s="107" t="s">
        <v>79</v>
      </c>
      <c r="B48" s="37"/>
      <c r="C48" s="37"/>
      <c r="D48" s="12">
        <f>+D44</f>
        <v>3145</v>
      </c>
      <c r="E48" s="12">
        <f>+E44</f>
        <v>3145</v>
      </c>
      <c r="F48" s="12">
        <f>+F44</f>
        <v>3345</v>
      </c>
      <c r="G48" s="12">
        <f>+G44</f>
        <v>3145</v>
      </c>
      <c r="H48" s="12">
        <f>+H44</f>
        <v>3445</v>
      </c>
    </row>
    <row r="49" spans="1:8" ht="21" customHeight="1">
      <c r="A49" s="107" t="s">
        <v>70</v>
      </c>
      <c r="B49" s="37"/>
      <c r="C49" s="37"/>
      <c r="D49" s="12">
        <f>+D36</f>
        <v>1000</v>
      </c>
      <c r="E49" s="12">
        <f>+E36</f>
        <v>1000</v>
      </c>
      <c r="F49" s="12">
        <f>+F36</f>
        <v>1000</v>
      </c>
      <c r="G49" s="12">
        <f>+G36</f>
        <v>1000</v>
      </c>
      <c r="H49" s="18">
        <f>+H36</f>
        <v>1000</v>
      </c>
    </row>
    <row r="50" spans="1:8" ht="21" customHeight="1" thickBot="1">
      <c r="A50" s="107" t="s">
        <v>71</v>
      </c>
      <c r="B50" s="37"/>
      <c r="C50" s="37"/>
      <c r="D50" s="12">
        <v>1</v>
      </c>
      <c r="E50" s="12">
        <v>1</v>
      </c>
      <c r="F50" s="12">
        <v>1</v>
      </c>
      <c r="G50" s="12">
        <v>1</v>
      </c>
      <c r="H50" s="93">
        <v>1</v>
      </c>
    </row>
    <row r="51" spans="1:8" ht="21" customHeight="1" thickBot="1" thickTop="1">
      <c r="A51" s="42" t="s">
        <v>72</v>
      </c>
      <c r="B51" s="37"/>
      <c r="C51" s="37"/>
      <c r="D51" s="12">
        <f>(D48+D49)/D50</f>
        <v>4145</v>
      </c>
      <c r="E51" s="12">
        <f>SUM(E48:E50)</f>
        <v>4146</v>
      </c>
      <c r="F51" s="18">
        <f>SUM(F48:F50)</f>
        <v>4346</v>
      </c>
      <c r="G51" s="92">
        <f>SUM(G48:G50)</f>
        <v>4146</v>
      </c>
      <c r="H51" s="94">
        <f>SUM(H48:H50)</f>
        <v>4446</v>
      </c>
    </row>
    <row r="52" ht="14.25" thickTop="1"/>
    <row r="53" ht="21" customHeight="1">
      <c r="H53" s="6" t="s">
        <v>68</v>
      </c>
    </row>
  </sheetData>
  <sheetProtection/>
  <mergeCells count="3">
    <mergeCell ref="A7:C7"/>
    <mergeCell ref="A24:C24"/>
    <mergeCell ref="B26:C26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安芸高田市（279)</cp:lastModifiedBy>
  <cp:lastPrinted>2017-09-05T23:55:27Z</cp:lastPrinted>
  <dcterms:created xsi:type="dcterms:W3CDTF">2003-01-15T10:41:11Z</dcterms:created>
  <dcterms:modified xsi:type="dcterms:W3CDTF">2021-02-09T02:31:30Z</dcterms:modified>
  <cp:category/>
  <cp:version/>
  <cp:contentType/>
  <cp:contentStatus/>
</cp:coreProperties>
</file>